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20" windowHeight="8040" activeTab="0"/>
  </bookViews>
  <sheets>
    <sheet name="Revenue Budget" sheetId="1" r:id="rId1"/>
    <sheet name="Capital Budget" sheetId="2" r:id="rId2"/>
  </sheets>
  <definedNames>
    <definedName name="_xlnm.Print_Area" localSheetId="1">'Capital Budget'!$A$1:$E$37</definedName>
    <definedName name="_xlnm.Print_Area" localSheetId="0">'Revenue Budget'!$B$1:$N$62</definedName>
  </definedNames>
  <calcPr fullCalcOnLoad="1"/>
</workbook>
</file>

<file path=xl/comments1.xml><?xml version="1.0" encoding="utf-8"?>
<comments xmlns="http://schemas.openxmlformats.org/spreadsheetml/2006/main">
  <authors>
    <author>Nigel.Kennedy</author>
  </authors>
  <commentList>
    <comment ref="C23" authorId="0">
      <text>
        <r>
          <rPr>
            <b/>
            <sz val="9"/>
            <rFont val="Tahoma"/>
            <family val="2"/>
          </rPr>
          <t>Nigel.Kennedy: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<sst xmlns="http://schemas.openxmlformats.org/spreadsheetml/2006/main" count="87" uniqueCount="79">
  <si>
    <t>2013/14</t>
  </si>
  <si>
    <t>2014/15</t>
  </si>
  <si>
    <t>lowers prudential borrowing</t>
  </si>
  <si>
    <t>generates income from Feedin Tariff to be put into revenue</t>
  </si>
  <si>
    <t>Savings generated by addition energy officer and avoided carbon tax.</t>
  </si>
  <si>
    <t>£000'S</t>
  </si>
  <si>
    <t>£1000's</t>
  </si>
  <si>
    <t>Consultation Budget Net Budget Requirement</t>
  </si>
  <si>
    <t>Cumulative additional savings</t>
  </si>
  <si>
    <t>Additional costs</t>
  </si>
  <si>
    <t>Total additional costs</t>
  </si>
  <si>
    <t>Net effect on budget in-year</t>
  </si>
  <si>
    <t>Cumulative effect on budget</t>
  </si>
  <si>
    <t>Alternative Budget Net Budget Requirement</t>
  </si>
  <si>
    <t>Financed By :</t>
  </si>
  <si>
    <t>Council Tax</t>
  </si>
  <si>
    <t>Total</t>
  </si>
  <si>
    <t>General Fund Working Balance</t>
  </si>
  <si>
    <t>Working Balance 1st April</t>
  </si>
  <si>
    <t>Transfer to/(from) balance</t>
  </si>
  <si>
    <t>Percentage of budget</t>
  </si>
  <si>
    <t>add back labour proposals</t>
  </si>
  <si>
    <t>take greens proposals (net)</t>
  </si>
  <si>
    <t>Transfers to (from) balances</t>
  </si>
  <si>
    <t>opening transfer to (from) balances per budget report</t>
  </si>
  <si>
    <t>ADDITIONAL SPENDING</t>
  </si>
  <si>
    <t>REVISED CAPITAL PROGRAM</t>
  </si>
  <si>
    <t>FINANCING</t>
  </si>
  <si>
    <t>REVISED CAPITAL FINANCING</t>
  </si>
  <si>
    <t>CAPITAL</t>
  </si>
  <si>
    <t>REVENUE</t>
  </si>
  <si>
    <t>2015/16</t>
  </si>
  <si>
    <t>PROPOSED AMENDMENTS TO THE ADMINISTRATIONS CONSULTATION BUDGET</t>
  </si>
  <si>
    <t>Working Balance 31st March</t>
  </si>
  <si>
    <t>Changes since the consultation budget</t>
  </si>
  <si>
    <t>Savings</t>
  </si>
  <si>
    <t>The consultation budget includes an additional 50K for apprentices already so is this proposing 141k on top?</t>
  </si>
  <si>
    <t>As part of current yrs efficiencys MCB'S area no longer send letters to neighbours of properties where a planning app has been made - need to check what saving was in current budget</t>
  </si>
  <si>
    <t>Restores back to service level of 2010-11</t>
  </si>
  <si>
    <t xml:space="preserve">Guessestimate of what woyul dbe required </t>
  </si>
  <si>
    <t>We have 11 apprentice post in the Council with a salary cost of £141k. There is £50k in the Administation budget for two years which I understand would produce another 5 apprentices. I have doubled this in your budget</t>
  </si>
  <si>
    <t>Guessestimate</t>
  </si>
  <si>
    <t>This assumes this is all used to fund the additional spend</t>
  </si>
  <si>
    <t>As per last year 2011/12</t>
  </si>
  <si>
    <t>Total additional savings/growth</t>
  </si>
  <si>
    <t>2016/17</t>
  </si>
  <si>
    <t>FINANCING AS PER CEB REPORT 19TH DECEMBER</t>
  </si>
  <si>
    <t>CAPITAL PROGRAM AS PER CEB 19TH DECEMBER - General Fund</t>
  </si>
  <si>
    <t>HRA</t>
  </si>
  <si>
    <t>Shortfall</t>
  </si>
  <si>
    <t>Additonal New Homes Bonus</t>
  </si>
  <si>
    <t>Pay Settlement</t>
  </si>
  <si>
    <t>Promotion of Economic Growth and Jobs: Officer Support</t>
  </si>
  <si>
    <t>Parish council tax support grant</t>
  </si>
  <si>
    <t>Council tax grant shown in funding below</t>
  </si>
  <si>
    <t>Formula Grant and specific grants</t>
  </si>
  <si>
    <t>Collection Fund Surplus</t>
  </si>
  <si>
    <t>Homelessness prevention</t>
  </si>
  <si>
    <t xml:space="preserve">Direct revenue funding </t>
  </si>
  <si>
    <t>Additional Savings</t>
  </si>
  <si>
    <t>Extensions on Council Houses</t>
  </si>
  <si>
    <t>Reprioritisation of capital programme</t>
  </si>
  <si>
    <t xml:space="preserve"> Budget transfer to/(from) reserves</t>
  </si>
  <si>
    <t>Slippages from 2012/13</t>
  </si>
  <si>
    <t>Oxford Spires</t>
  </si>
  <si>
    <t>Town Hall</t>
  </si>
  <si>
    <t>Additional capital funding for additions to Consultation Budget</t>
  </si>
  <si>
    <t>Grants for money/debt advice</t>
  </si>
  <si>
    <t xml:space="preserve">Pothole repairs - </t>
  </si>
  <si>
    <t>Energy advice - to reduce fuel poverty</t>
  </si>
  <si>
    <t>Area Committees reinstated</t>
  </si>
  <si>
    <t>Neighbourhood planning support</t>
  </si>
  <si>
    <t>Reduce spending on Consultants (7%)</t>
  </si>
  <si>
    <t>Reduce CEB by 3, reduce from £1.5k to £1k, half allowance to opposition group leaders</t>
  </si>
  <si>
    <t>Reallocate social exclusion initiative to ward members (see below)</t>
  </si>
  <si>
    <t>Raise ward member budgets £1500 to £2500</t>
  </si>
  <si>
    <t>Review of contingencies</t>
  </si>
  <si>
    <t>English language classes for teaching English as an additional language especially for mothers</t>
  </si>
  <si>
    <t>Investigate Savings in overheads due to Financial Services outsourcing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</si>
</sst>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</numFmts>
  <fonts count="30"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24" borderId="0" xfId="0" applyNumberFormat="1" applyFont="1" applyFill="1" applyBorder="1" applyAlignment="1">
      <alignment horizontal="left" vertical="top"/>
    </xf>
    <xf numFmtId="164" fontId="3" fillId="2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25" borderId="12" xfId="0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9" fillId="24" borderId="2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vertical="top"/>
    </xf>
    <xf numFmtId="0" fontId="11" fillId="24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/>
    </xf>
    <xf numFmtId="0" fontId="3" fillId="24" borderId="21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12" xfId="0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Border="1" applyAlignment="1">
      <alignment horizontal="right"/>
    </xf>
    <xf numFmtId="0" fontId="10" fillId="2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9"/>
  <sheetViews>
    <sheetView tabSelected="1" zoomScalePageLayoutView="0" workbookViewId="0" topLeftCell="A37">
      <selection activeCell="B14" sqref="B14"/>
    </sheetView>
  </sheetViews>
  <sheetFormatPr defaultColWidth="9.140625" defaultRowHeight="15"/>
  <cols>
    <col min="2" max="2" width="61.57421875" style="0" customWidth="1"/>
    <col min="3" max="3" width="11.7109375" style="22" customWidth="1"/>
    <col min="4" max="4" width="13.00390625" style="22" customWidth="1"/>
    <col min="5" max="5" width="13.140625" style="22" customWidth="1"/>
    <col min="6" max="6" width="12.7109375" style="22" customWidth="1"/>
    <col min="7" max="7" width="43.421875" style="0" hidden="1" customWidth="1"/>
    <col min="8" max="9" width="34.57421875" style="0" hidden="1" customWidth="1"/>
    <col min="10" max="10" width="16.57421875" style="0" hidden="1" customWidth="1"/>
    <col min="11" max="15" width="0" style="0" hidden="1" customWidth="1"/>
  </cols>
  <sheetData>
    <row r="1" ht="15"/>
    <row r="2" ht="15">
      <c r="B2" t="s">
        <v>32</v>
      </c>
    </row>
    <row r="3" ht="15.75" thickBot="1">
      <c r="B3" t="s">
        <v>30</v>
      </c>
    </row>
    <row r="4" spans="2:6" ht="15">
      <c r="B4" t="s">
        <v>6</v>
      </c>
      <c r="C4" s="12" t="s">
        <v>0</v>
      </c>
      <c r="D4" s="12" t="s">
        <v>1</v>
      </c>
      <c r="E4" s="12" t="s">
        <v>31</v>
      </c>
      <c r="F4" s="12" t="s">
        <v>45</v>
      </c>
    </row>
    <row r="5" spans="3:6" ht="15.75" thickBot="1">
      <c r="C5" s="13"/>
      <c r="D5" s="13"/>
      <c r="E5" s="13"/>
      <c r="F5" s="13"/>
    </row>
    <row r="6" spans="2:7" ht="15">
      <c r="B6" s="39" t="s">
        <v>7</v>
      </c>
      <c r="C6" s="57">
        <v>24133</v>
      </c>
      <c r="D6" s="57">
        <v>23323</v>
      </c>
      <c r="E6" s="57">
        <v>22043</v>
      </c>
      <c r="F6" s="57">
        <v>21891</v>
      </c>
      <c r="G6" s="24"/>
    </row>
    <row r="7" spans="2:7" ht="15">
      <c r="B7" s="40"/>
      <c r="C7" s="58"/>
      <c r="D7" s="58"/>
      <c r="E7" s="58"/>
      <c r="F7" s="58"/>
      <c r="G7" s="24"/>
    </row>
    <row r="8" spans="2:7" ht="15">
      <c r="B8" s="97" t="s">
        <v>34</v>
      </c>
      <c r="C8" s="58"/>
      <c r="D8" s="58"/>
      <c r="E8" s="58"/>
      <c r="F8" s="58"/>
      <c r="G8" s="24"/>
    </row>
    <row r="9" spans="2:7" s="86" customFormat="1" ht="15">
      <c r="B9" s="98" t="s">
        <v>50</v>
      </c>
      <c r="C9" s="87">
        <v>-124</v>
      </c>
      <c r="D9" s="87">
        <v>-124</v>
      </c>
      <c r="E9" s="87">
        <v>-124</v>
      </c>
      <c r="F9" s="87">
        <v>-124</v>
      </c>
      <c r="G9" s="88"/>
    </row>
    <row r="10" spans="2:7" s="86" customFormat="1" ht="15">
      <c r="B10" s="98" t="s">
        <v>51</v>
      </c>
      <c r="C10" s="87">
        <v>-507</v>
      </c>
      <c r="D10" s="87">
        <v>-1047</v>
      </c>
      <c r="E10" s="87">
        <v>-1309</v>
      </c>
      <c r="F10" s="87">
        <v>-1433</v>
      </c>
      <c r="G10" s="88"/>
    </row>
    <row r="11" spans="2:7" s="86" customFormat="1" ht="15">
      <c r="B11" s="98" t="s">
        <v>57</v>
      </c>
      <c r="C11" s="87">
        <v>957</v>
      </c>
      <c r="D11" s="87">
        <v>957</v>
      </c>
      <c r="E11" s="87">
        <v>957</v>
      </c>
      <c r="F11" s="87">
        <v>957</v>
      </c>
      <c r="G11" s="88"/>
    </row>
    <row r="12" spans="2:9" s="86" customFormat="1" ht="15.75" customHeight="1">
      <c r="B12" s="98" t="s">
        <v>52</v>
      </c>
      <c r="C12" s="87">
        <v>150</v>
      </c>
      <c r="D12" s="87">
        <v>150</v>
      </c>
      <c r="E12" s="87">
        <v>150</v>
      </c>
      <c r="F12" s="87">
        <v>0</v>
      </c>
      <c r="G12" s="88"/>
      <c r="I12" s="89" t="s">
        <v>42</v>
      </c>
    </row>
    <row r="13" spans="2:7" s="86" customFormat="1" ht="15">
      <c r="B13" s="70" t="s">
        <v>53</v>
      </c>
      <c r="C13" s="87">
        <v>24</v>
      </c>
      <c r="D13" s="87"/>
      <c r="E13" s="87"/>
      <c r="F13" s="87"/>
      <c r="G13" s="88"/>
    </row>
    <row r="14" spans="2:7" s="86" customFormat="1" ht="15">
      <c r="B14" s="70" t="s">
        <v>54</v>
      </c>
      <c r="C14" s="87">
        <v>278</v>
      </c>
      <c r="D14" s="87">
        <v>285</v>
      </c>
      <c r="E14" s="87"/>
      <c r="F14" s="87"/>
      <c r="G14" s="88"/>
    </row>
    <row r="15" spans="2:7" s="86" customFormat="1" ht="15">
      <c r="B15" s="70" t="s">
        <v>58</v>
      </c>
      <c r="C15" s="87">
        <v>116</v>
      </c>
      <c r="D15" s="87">
        <v>-241</v>
      </c>
      <c r="E15" s="87">
        <v>-53</v>
      </c>
      <c r="F15" s="87">
        <v>-241</v>
      </c>
      <c r="G15" s="88"/>
    </row>
    <row r="16" spans="2:7" s="86" customFormat="1" ht="15">
      <c r="B16" s="70"/>
      <c r="C16" s="87"/>
      <c r="D16" s="87"/>
      <c r="E16" s="87"/>
      <c r="F16" s="87"/>
      <c r="G16" s="88"/>
    </row>
    <row r="17" spans="2:7" s="86" customFormat="1" ht="15">
      <c r="B17" s="70"/>
      <c r="C17" s="87"/>
      <c r="D17" s="87"/>
      <c r="E17" s="87"/>
      <c r="F17" s="87"/>
      <c r="G17" s="88"/>
    </row>
    <row r="18" spans="2:11" ht="15.75">
      <c r="B18" s="78" t="s">
        <v>59</v>
      </c>
      <c r="C18" s="58"/>
      <c r="D18" s="58"/>
      <c r="E18" s="58"/>
      <c r="F18" s="58"/>
      <c r="G18" s="27"/>
      <c r="H18" s="17"/>
      <c r="I18" s="17"/>
      <c r="J18" s="17"/>
      <c r="K18" s="17"/>
    </row>
    <row r="19" spans="1:20" ht="15">
      <c r="A19">
        <v>1</v>
      </c>
      <c r="B19" s="99" t="s">
        <v>72</v>
      </c>
      <c r="C19" s="92">
        <v>-50</v>
      </c>
      <c r="D19" s="92">
        <v>-50</v>
      </c>
      <c r="E19" s="92">
        <v>-50</v>
      </c>
      <c r="F19" s="92">
        <v>-50</v>
      </c>
      <c r="G19" s="28"/>
      <c r="H19" s="24"/>
      <c r="I19" s="24"/>
      <c r="T19">
        <f>50/680</f>
        <v>0.07352941176470588</v>
      </c>
    </row>
    <row r="20" spans="1:9" ht="30">
      <c r="A20">
        <v>2</v>
      </c>
      <c r="B20" s="99" t="s">
        <v>73</v>
      </c>
      <c r="C20" s="92">
        <v>-40</v>
      </c>
      <c r="D20" s="92">
        <v>-40</v>
      </c>
      <c r="E20" s="92">
        <v>-40</v>
      </c>
      <c r="F20" s="92">
        <v>-40</v>
      </c>
      <c r="G20" s="3"/>
      <c r="H20" s="24"/>
      <c r="I20" s="24"/>
    </row>
    <row r="21" spans="1:9" ht="30">
      <c r="A21">
        <v>3</v>
      </c>
      <c r="B21" s="99" t="s">
        <v>78</v>
      </c>
      <c r="C21" s="92">
        <v>-20</v>
      </c>
      <c r="D21" s="92">
        <v>-50</v>
      </c>
      <c r="E21" s="92">
        <v>-50</v>
      </c>
      <c r="F21" s="92">
        <v>-50</v>
      </c>
      <c r="G21" s="3"/>
      <c r="H21" s="24"/>
      <c r="I21" s="24"/>
    </row>
    <row r="22" spans="1:9" ht="15">
      <c r="A22">
        <v>4</v>
      </c>
      <c r="B22" s="40" t="s">
        <v>74</v>
      </c>
      <c r="C22" s="58">
        <v>-50</v>
      </c>
      <c r="D22" s="58">
        <v>-50</v>
      </c>
      <c r="E22" s="58">
        <v>-50</v>
      </c>
      <c r="F22" s="58">
        <v>-50</v>
      </c>
      <c r="G22" s="3"/>
      <c r="H22" s="24"/>
      <c r="I22" s="24"/>
    </row>
    <row r="23" spans="1:9" ht="15">
      <c r="A23">
        <v>5</v>
      </c>
      <c r="B23" s="99" t="s">
        <v>76</v>
      </c>
      <c r="C23" s="83">
        <v>-100</v>
      </c>
      <c r="D23" s="100"/>
      <c r="E23" s="100"/>
      <c r="F23" s="100"/>
      <c r="G23" s="3"/>
      <c r="H23" s="24"/>
      <c r="I23" s="24"/>
    </row>
    <row r="24" spans="2:9" ht="15.75" thickBot="1">
      <c r="B24" s="41"/>
      <c r="C24" s="68"/>
      <c r="D24" s="68"/>
      <c r="E24" s="68"/>
      <c r="F24" s="68"/>
      <c r="G24" s="3"/>
      <c r="H24" s="24"/>
      <c r="I24" s="24"/>
    </row>
    <row r="25" spans="2:9" s="1" customFormat="1" ht="15.75" thickBot="1">
      <c r="B25" s="29" t="s">
        <v>44</v>
      </c>
      <c r="C25" s="59">
        <f>+SUM(C19:C24)</f>
        <v>-260</v>
      </c>
      <c r="D25" s="59">
        <f>+SUM(D19:D24)</f>
        <v>-190</v>
      </c>
      <c r="E25" s="59">
        <f>+SUM(E19:E24)</f>
        <v>-190</v>
      </c>
      <c r="F25" s="59">
        <f>+SUM(F19:F24)</f>
        <v>-190</v>
      </c>
      <c r="G25" s="30"/>
      <c r="H25" s="31"/>
      <c r="I25" s="31"/>
    </row>
    <row r="26" spans="2:9" s="1" customFormat="1" ht="15">
      <c r="B26" s="39" t="s">
        <v>8</v>
      </c>
      <c r="C26" s="75">
        <f>C25</f>
        <v>-260</v>
      </c>
      <c r="D26" s="75">
        <f>C26+D25</f>
        <v>-450</v>
      </c>
      <c r="E26" s="75">
        <f>D26+E25</f>
        <v>-640</v>
      </c>
      <c r="F26" s="75">
        <f>E26+F25</f>
        <v>-830</v>
      </c>
      <c r="G26" s="30"/>
      <c r="H26" s="31"/>
      <c r="I26" s="31"/>
    </row>
    <row r="27" spans="2:14" ht="15.75">
      <c r="B27" s="40"/>
      <c r="C27" s="60"/>
      <c r="D27" s="60"/>
      <c r="E27" s="60"/>
      <c r="F27" s="60"/>
      <c r="G27" s="3"/>
      <c r="H27" s="27"/>
      <c r="I27" s="27"/>
      <c r="J27" s="17"/>
      <c r="K27" s="17"/>
      <c r="L27" s="17"/>
      <c r="M27" s="5"/>
      <c r="N27" s="5"/>
    </row>
    <row r="28" spans="2:9" ht="15">
      <c r="B28" s="78" t="s">
        <v>9</v>
      </c>
      <c r="C28" s="60"/>
      <c r="D28" s="60"/>
      <c r="E28" s="60"/>
      <c r="F28" s="60"/>
      <c r="G28" s="3"/>
      <c r="H28" s="24"/>
      <c r="I28" s="24"/>
    </row>
    <row r="29" spans="1:9" ht="23.25" customHeight="1">
      <c r="A29">
        <v>1</v>
      </c>
      <c r="B29" s="90" t="s">
        <v>75</v>
      </c>
      <c r="C29" s="91">
        <v>48</v>
      </c>
      <c r="D29" s="58">
        <v>48</v>
      </c>
      <c r="E29" s="58">
        <v>48</v>
      </c>
      <c r="F29" s="58">
        <v>48</v>
      </c>
      <c r="G29" s="28"/>
      <c r="H29" s="24"/>
      <c r="I29" s="24" t="s">
        <v>43</v>
      </c>
    </row>
    <row r="30" spans="1:9" ht="30">
      <c r="A30">
        <v>2</v>
      </c>
      <c r="B30" s="96" t="s">
        <v>77</v>
      </c>
      <c r="C30" s="92">
        <v>20</v>
      </c>
      <c r="D30" s="92">
        <v>20</v>
      </c>
      <c r="E30" s="92">
        <v>20</v>
      </c>
      <c r="F30" s="92">
        <v>20</v>
      </c>
      <c r="G30" s="28" t="s">
        <v>4</v>
      </c>
      <c r="H30" s="24"/>
      <c r="I30" s="24"/>
    </row>
    <row r="31" spans="1:9" ht="20.25" customHeight="1">
      <c r="A31">
        <v>3</v>
      </c>
      <c r="B31" s="79" t="s">
        <v>67</v>
      </c>
      <c r="C31" s="92">
        <v>30</v>
      </c>
      <c r="D31" s="92">
        <v>30</v>
      </c>
      <c r="E31" s="92">
        <v>0</v>
      </c>
      <c r="F31" s="92">
        <v>0</v>
      </c>
      <c r="G31" s="3"/>
      <c r="H31" s="24"/>
      <c r="I31" s="24"/>
    </row>
    <row r="32" spans="1:9" ht="28.5">
      <c r="A32">
        <v>4</v>
      </c>
      <c r="B32" s="79" t="s">
        <v>71</v>
      </c>
      <c r="C32" s="92">
        <v>20</v>
      </c>
      <c r="D32" s="92">
        <v>20</v>
      </c>
      <c r="E32" s="92">
        <v>20</v>
      </c>
      <c r="F32" s="92">
        <v>20</v>
      </c>
      <c r="G32" s="28"/>
      <c r="H32" s="24"/>
      <c r="I32" s="74" t="s">
        <v>39</v>
      </c>
    </row>
    <row r="33" spans="1:14" ht="24.75" customHeight="1">
      <c r="A33">
        <v>5</v>
      </c>
      <c r="B33" s="79" t="s">
        <v>68</v>
      </c>
      <c r="C33" s="76">
        <v>100</v>
      </c>
      <c r="D33" s="76">
        <v>0</v>
      </c>
      <c r="E33" s="76">
        <v>0</v>
      </c>
      <c r="F33" s="76">
        <v>0</v>
      </c>
      <c r="G33" s="28"/>
      <c r="H33" s="24"/>
      <c r="I33" s="74" t="s">
        <v>40</v>
      </c>
      <c r="J33" s="101" t="s">
        <v>36</v>
      </c>
      <c r="K33" s="102"/>
      <c r="L33" s="102"/>
      <c r="M33" s="102"/>
      <c r="N33" s="102"/>
    </row>
    <row r="34" spans="1:9" ht="15">
      <c r="A34">
        <v>6</v>
      </c>
      <c r="B34" s="79" t="s">
        <v>69</v>
      </c>
      <c r="C34" s="76">
        <v>50</v>
      </c>
      <c r="D34" s="76">
        <v>50</v>
      </c>
      <c r="E34" s="76"/>
      <c r="F34" s="76"/>
      <c r="G34" s="28"/>
      <c r="H34" s="24"/>
      <c r="I34" s="77" t="s">
        <v>41</v>
      </c>
    </row>
    <row r="35" spans="1:14" ht="21.75" customHeight="1" thickBot="1">
      <c r="A35">
        <v>7</v>
      </c>
      <c r="B35" s="79" t="s">
        <v>70</v>
      </c>
      <c r="C35" s="76">
        <v>50</v>
      </c>
      <c r="D35" s="76">
        <v>70</v>
      </c>
      <c r="E35" s="76">
        <v>70</v>
      </c>
      <c r="F35" s="76">
        <v>70</v>
      </c>
      <c r="G35" s="28"/>
      <c r="H35" s="24"/>
      <c r="I35" s="74" t="s">
        <v>38</v>
      </c>
      <c r="J35" s="101" t="s">
        <v>37</v>
      </c>
      <c r="K35" s="102"/>
      <c r="L35" s="102"/>
      <c r="M35" s="102"/>
      <c r="N35" s="102"/>
    </row>
    <row r="36" spans="2:9" s="1" customFormat="1" ht="15.75" thickBot="1">
      <c r="B36" s="29" t="s">
        <v>10</v>
      </c>
      <c r="C36" s="59">
        <f>SUM(C29:C35)</f>
        <v>318</v>
      </c>
      <c r="D36" s="59">
        <f>SUM(D29:D35)</f>
        <v>238</v>
      </c>
      <c r="E36" s="59">
        <f>SUM(E29:E35)</f>
        <v>158</v>
      </c>
      <c r="F36" s="59">
        <f>SUM(F29:F35)</f>
        <v>158</v>
      </c>
      <c r="G36" s="31"/>
      <c r="H36" s="31"/>
      <c r="I36" s="31"/>
    </row>
    <row r="37" spans="2:9" ht="15.75" thickBot="1">
      <c r="B37" s="25"/>
      <c r="C37" s="58"/>
      <c r="D37" s="58"/>
      <c r="E37" s="58"/>
      <c r="F37" s="58"/>
      <c r="G37" s="24"/>
      <c r="H37" s="24"/>
      <c r="I37" s="24"/>
    </row>
    <row r="38" spans="2:9" s="18" customFormat="1" ht="15.75" thickBot="1">
      <c r="B38" s="32" t="s">
        <v>11</v>
      </c>
      <c r="C38" s="61">
        <f>C25+C36</f>
        <v>58</v>
      </c>
      <c r="D38" s="61">
        <f>D25+D36</f>
        <v>48</v>
      </c>
      <c r="E38" s="61">
        <f>E25+E36</f>
        <v>-32</v>
      </c>
      <c r="F38" s="61">
        <f>F25+F36</f>
        <v>-32</v>
      </c>
      <c r="G38" s="33"/>
      <c r="H38" s="33"/>
      <c r="I38" s="33"/>
    </row>
    <row r="39" spans="2:9" s="18" customFormat="1" ht="15">
      <c r="B39" s="26" t="s">
        <v>12</v>
      </c>
      <c r="C39" s="62">
        <f>C38</f>
        <v>58</v>
      </c>
      <c r="D39" s="62">
        <f>C39+D38</f>
        <v>106</v>
      </c>
      <c r="E39" s="62">
        <f>D39+E38</f>
        <v>74</v>
      </c>
      <c r="F39" s="62">
        <f>E39+F38</f>
        <v>42</v>
      </c>
      <c r="G39" s="33"/>
      <c r="H39" s="33"/>
      <c r="I39" s="33"/>
    </row>
    <row r="40" spans="2:9" ht="15">
      <c r="B40" s="25"/>
      <c r="C40" s="58"/>
      <c r="D40" s="58"/>
      <c r="E40" s="58"/>
      <c r="F40" s="58"/>
      <c r="G40" s="24"/>
      <c r="H40" s="24"/>
      <c r="I40" s="24"/>
    </row>
    <row r="41" spans="2:9" ht="15">
      <c r="B41" s="25" t="s">
        <v>62</v>
      </c>
      <c r="C41" s="58">
        <v>-58</v>
      </c>
      <c r="D41" s="58">
        <v>-48</v>
      </c>
      <c r="E41" s="58">
        <v>32</v>
      </c>
      <c r="F41" s="58">
        <v>32</v>
      </c>
      <c r="G41" s="24"/>
      <c r="H41" s="24"/>
      <c r="I41" s="24"/>
    </row>
    <row r="42" spans="2:9" ht="15">
      <c r="B42" s="25"/>
      <c r="C42" s="58"/>
      <c r="D42" s="58"/>
      <c r="E42" s="58"/>
      <c r="F42" s="58"/>
      <c r="G42" s="24"/>
      <c r="H42" s="24"/>
      <c r="I42" s="24"/>
    </row>
    <row r="43" spans="2:7" ht="15.75" thickBot="1">
      <c r="B43" s="34" t="s">
        <v>13</v>
      </c>
      <c r="C43" s="63">
        <f>+C6+C9+C10+C11+C12+C13+C14+C15+C38+C41</f>
        <v>25027</v>
      </c>
      <c r="D43" s="63">
        <f>+D6+D9+D10+D11+D12+D13+D14+D15+D38+D41</f>
        <v>23303</v>
      </c>
      <c r="E43" s="63">
        <f>+E6+E9+E10+E11+E12+E13+E14+E15+E38+E41</f>
        <v>21664</v>
      </c>
      <c r="F43" s="63">
        <f>+F6+F9+F10+F11+F12+F13+F14+F15+F38+F41</f>
        <v>21050</v>
      </c>
      <c r="G43" s="24"/>
    </row>
    <row r="44" spans="2:14" ht="15.75" thickBot="1">
      <c r="B44" s="3"/>
      <c r="C44" s="64"/>
      <c r="D44" s="64"/>
      <c r="E44" s="64"/>
      <c r="F44" s="64"/>
      <c r="G44" s="24"/>
      <c r="N44" s="5"/>
    </row>
    <row r="45" spans="2:14" ht="15">
      <c r="B45" s="35" t="s">
        <v>14</v>
      </c>
      <c r="C45" s="65"/>
      <c r="D45" s="65"/>
      <c r="E45" s="65"/>
      <c r="F45" s="66"/>
      <c r="G45" s="24"/>
      <c r="N45" s="5"/>
    </row>
    <row r="46" spans="2:14" ht="15">
      <c r="B46" s="85" t="s">
        <v>55</v>
      </c>
      <c r="C46" s="58">
        <v>-13880</v>
      </c>
      <c r="D46" s="58">
        <v>-12063</v>
      </c>
      <c r="E46" s="58">
        <v>-10254</v>
      </c>
      <c r="F46" s="67">
        <v>-9469</v>
      </c>
      <c r="G46" s="24"/>
      <c r="M46" s="21"/>
      <c r="N46" s="5"/>
    </row>
    <row r="47" spans="2:14" ht="15">
      <c r="B47" s="36" t="s">
        <v>15</v>
      </c>
      <c r="C47" s="58">
        <v>-11074</v>
      </c>
      <c r="D47" s="58">
        <v>-11240</v>
      </c>
      <c r="E47" s="58">
        <v>-11410</v>
      </c>
      <c r="F47" s="67">
        <v>-11581</v>
      </c>
      <c r="G47" s="3"/>
      <c r="H47" s="20"/>
      <c r="I47" s="20"/>
      <c r="J47" s="21"/>
      <c r="K47" s="21"/>
      <c r="L47" s="21"/>
      <c r="M47" s="21"/>
      <c r="N47" s="5"/>
    </row>
    <row r="48" spans="2:14" ht="15">
      <c r="B48" s="85" t="s">
        <v>56</v>
      </c>
      <c r="C48" s="58">
        <v>-73</v>
      </c>
      <c r="D48" s="58"/>
      <c r="E48" s="58"/>
      <c r="F48" s="58"/>
      <c r="G48" s="3"/>
      <c r="H48" s="20"/>
      <c r="I48" s="20"/>
      <c r="J48" s="21"/>
      <c r="K48" s="21"/>
      <c r="L48" s="21"/>
      <c r="M48" s="21"/>
      <c r="N48" s="5"/>
    </row>
    <row r="49" spans="2:14" ht="15">
      <c r="B49" s="36"/>
      <c r="C49" s="58"/>
      <c r="D49" s="58"/>
      <c r="E49" s="58"/>
      <c r="F49" s="67"/>
      <c r="G49" s="3"/>
      <c r="H49" s="20"/>
      <c r="I49" s="81"/>
      <c r="J49" s="21"/>
      <c r="K49" s="21"/>
      <c r="L49" s="21"/>
      <c r="M49" s="21"/>
      <c r="N49" s="5"/>
    </row>
    <row r="50" spans="2:14" ht="16.5" thickBot="1">
      <c r="B50" s="37" t="s">
        <v>16</v>
      </c>
      <c r="C50" s="68">
        <f>+SUM(C45:C47)+C48+C49</f>
        <v>-25027</v>
      </c>
      <c r="D50" s="68">
        <f>+SUM(D45:D47)+D48+D49</f>
        <v>-23303</v>
      </c>
      <c r="E50" s="68">
        <f>+SUM(E45:E47)+E48+E49</f>
        <v>-21664</v>
      </c>
      <c r="F50" s="68">
        <f>+SUM(F45:F47)+F48+F49</f>
        <v>-21050</v>
      </c>
      <c r="G50" s="3"/>
      <c r="H50" s="19"/>
      <c r="I50" s="19"/>
      <c r="J50" s="17"/>
      <c r="K50" s="17"/>
      <c r="L50" s="17"/>
      <c r="M50" s="17"/>
      <c r="N50" s="5"/>
    </row>
    <row r="51" spans="2:14" ht="15.75" hidden="1">
      <c r="B51" s="38"/>
      <c r="C51" s="64">
        <f>+C50+C43</f>
        <v>0</v>
      </c>
      <c r="D51" s="64">
        <f>+D50+D43</f>
        <v>0</v>
      </c>
      <c r="E51" s="64">
        <f>+E50+E43</f>
        <v>0</v>
      </c>
      <c r="F51" s="64">
        <f>+F50+F43</f>
        <v>0</v>
      </c>
      <c r="G51" s="3"/>
      <c r="H51" s="19"/>
      <c r="I51" s="19"/>
      <c r="J51" s="17"/>
      <c r="K51" s="17"/>
      <c r="L51" s="17"/>
      <c r="M51" s="17"/>
      <c r="N51" s="5"/>
    </row>
    <row r="52" spans="2:14" ht="16.5" thickBot="1">
      <c r="B52" s="38"/>
      <c r="C52" s="64"/>
      <c r="D52" s="64"/>
      <c r="E52" s="64"/>
      <c r="F52" s="64"/>
      <c r="G52" s="3"/>
      <c r="H52" s="19"/>
      <c r="I52" s="19"/>
      <c r="J52" s="17"/>
      <c r="K52" s="17"/>
      <c r="L52" s="17"/>
      <c r="M52" s="17"/>
      <c r="N52" s="5"/>
    </row>
    <row r="53" spans="2:14" ht="15">
      <c r="B53" s="39" t="s">
        <v>17</v>
      </c>
      <c r="C53" s="57"/>
      <c r="D53" s="57"/>
      <c r="E53" s="57"/>
      <c r="F53" s="57"/>
      <c r="G53" s="3"/>
      <c r="H53" s="5"/>
      <c r="I53" s="5"/>
      <c r="J53" s="5"/>
      <c r="K53" s="5"/>
      <c r="L53" s="5"/>
      <c r="M53" s="5"/>
      <c r="N53" s="5"/>
    </row>
    <row r="54" spans="2:7" ht="15">
      <c r="B54" s="40" t="s">
        <v>18</v>
      </c>
      <c r="C54" s="58">
        <v>3621</v>
      </c>
      <c r="D54" s="58">
        <f>+C56</f>
        <v>3563</v>
      </c>
      <c r="E54" s="58">
        <f>+D56</f>
        <v>3515</v>
      </c>
      <c r="F54" s="58">
        <f>+E56</f>
        <v>3547</v>
      </c>
      <c r="G54" s="24"/>
    </row>
    <row r="55" spans="2:7" ht="15">
      <c r="B55" s="40" t="s">
        <v>19</v>
      </c>
      <c r="C55" s="58">
        <f>+C41</f>
        <v>-58</v>
      </c>
      <c r="D55" s="58">
        <f>+D41</f>
        <v>-48</v>
      </c>
      <c r="E55" s="58">
        <f>+E41</f>
        <v>32</v>
      </c>
      <c r="F55" s="58">
        <f>+F41</f>
        <v>32</v>
      </c>
      <c r="G55" s="24"/>
    </row>
    <row r="56" spans="2:7" ht="15.75" thickBot="1">
      <c r="B56" s="41" t="s">
        <v>33</v>
      </c>
      <c r="C56" s="68">
        <f>+SUM(C54:C55)</f>
        <v>3563</v>
      </c>
      <c r="D56" s="68">
        <f>+SUM(D54:D55)</f>
        <v>3515</v>
      </c>
      <c r="E56" s="68">
        <f>+SUM(E54:E55)</f>
        <v>3547</v>
      </c>
      <c r="F56" s="68">
        <f>+SUM(F54:F55)</f>
        <v>3579</v>
      </c>
      <c r="G56" s="24"/>
    </row>
    <row r="57" spans="2:7" ht="15">
      <c r="B57" s="24"/>
      <c r="C57" s="42"/>
      <c r="D57" s="42"/>
      <c r="E57" s="42"/>
      <c r="F57" s="42"/>
      <c r="G57" s="24"/>
    </row>
    <row r="58" spans="2:7" ht="15" hidden="1">
      <c r="B58" s="24" t="s">
        <v>20</v>
      </c>
      <c r="C58" s="43">
        <f>+C56/C43*100</f>
        <v>14.236624445598753</v>
      </c>
      <c r="D58" s="43">
        <f>+D56/D43*100</f>
        <v>15.08389477749646</v>
      </c>
      <c r="E58" s="43">
        <f>+E56/E43*100</f>
        <v>16.37278434268833</v>
      </c>
      <c r="F58" s="43">
        <f>+F56/F43*100</f>
        <v>17.002375296912113</v>
      </c>
      <c r="G58" s="24"/>
    </row>
    <row r="59" spans="2:7" ht="15">
      <c r="B59" s="24"/>
      <c r="C59" s="42"/>
      <c r="D59" s="42"/>
      <c r="E59" s="42"/>
      <c r="F59" s="42"/>
      <c r="G59" s="24"/>
    </row>
    <row r="60" spans="2:9" ht="15">
      <c r="B60" s="24"/>
      <c r="C60" s="73">
        <f>+C50+C43</f>
        <v>0</v>
      </c>
      <c r="D60" s="73">
        <f>+D50+D43</f>
        <v>0</v>
      </c>
      <c r="E60" s="73">
        <f>+E50+E43</f>
        <v>0</v>
      </c>
      <c r="F60" s="73">
        <f>+F50+F43</f>
        <v>0</v>
      </c>
      <c r="G60" s="24"/>
      <c r="I60" s="82">
        <f>SUM(C60:H60)</f>
        <v>0</v>
      </c>
    </row>
    <row r="61" spans="2:7" ht="15">
      <c r="B61" s="24"/>
      <c r="C61" s="42"/>
      <c r="D61" s="42"/>
      <c r="E61" s="42"/>
      <c r="F61" s="42"/>
      <c r="G61" s="24"/>
    </row>
    <row r="62" spans="2:7" ht="15">
      <c r="B62" s="24"/>
      <c r="C62" s="42"/>
      <c r="D62" s="42"/>
      <c r="E62" s="42"/>
      <c r="F62" s="42"/>
      <c r="G62" s="24"/>
    </row>
    <row r="63" spans="2:7" ht="15" hidden="1">
      <c r="B63" s="24"/>
      <c r="C63" s="24"/>
      <c r="D63" s="24"/>
      <c r="E63" s="24"/>
      <c r="F63" s="24"/>
      <c r="G63" s="24"/>
    </row>
    <row r="64" spans="2:7" ht="15" hidden="1">
      <c r="B64" s="33" t="s">
        <v>24</v>
      </c>
      <c r="C64" s="33"/>
      <c r="D64" s="33"/>
      <c r="E64" s="33"/>
      <c r="F64" s="33"/>
      <c r="G64" s="24"/>
    </row>
    <row r="65" spans="2:7" ht="15" hidden="1">
      <c r="B65" s="33" t="s">
        <v>21</v>
      </c>
      <c r="C65" s="33"/>
      <c r="D65" s="33"/>
      <c r="E65" s="33"/>
      <c r="F65" s="33"/>
      <c r="G65" s="24"/>
    </row>
    <row r="66" spans="2:7" ht="15" hidden="1">
      <c r="B66" s="24" t="s">
        <v>22</v>
      </c>
      <c r="C66" s="44"/>
      <c r="D66" s="44"/>
      <c r="E66" s="44"/>
      <c r="F66" s="44"/>
      <c r="G66" s="24"/>
    </row>
    <row r="67" spans="2:7" ht="15" hidden="1">
      <c r="B67" s="24" t="s">
        <v>23</v>
      </c>
      <c r="C67" s="24"/>
      <c r="D67" s="24"/>
      <c r="E67" s="24"/>
      <c r="F67" s="24"/>
      <c r="G67" s="24"/>
    </row>
    <row r="68" spans="2:7" ht="15">
      <c r="B68" s="3"/>
      <c r="C68" s="80"/>
      <c r="D68" s="80"/>
      <c r="E68" s="80"/>
      <c r="F68" s="80"/>
      <c r="G68" s="24"/>
    </row>
    <row r="69" spans="2:7" ht="15">
      <c r="B69" s="24"/>
      <c r="C69" s="42"/>
      <c r="D69" s="42"/>
      <c r="E69" s="42"/>
      <c r="F69" s="42"/>
      <c r="G69" s="24"/>
    </row>
  </sheetData>
  <sheetProtection/>
  <mergeCells count="2">
    <mergeCell ref="J33:N33"/>
    <mergeCell ref="J35:N35"/>
  </mergeCells>
  <printOptions/>
  <pageMargins left="0.75" right="0.75" top="1" bottom="1" header="0.5" footer="0.5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8">
      <selection activeCell="A30" sqref="A30"/>
    </sheetView>
  </sheetViews>
  <sheetFormatPr defaultColWidth="9.140625" defaultRowHeight="15"/>
  <cols>
    <col min="1" max="1" width="61.28125" style="0" customWidth="1"/>
    <col min="2" max="2" width="10.421875" style="0" customWidth="1"/>
    <col min="3" max="3" width="8.140625" style="0" customWidth="1"/>
    <col min="4" max="4" width="8.00390625" style="0" customWidth="1"/>
    <col min="5" max="5" width="7.8515625" style="0" customWidth="1"/>
    <col min="6" max="9" width="0" style="0" hidden="1" customWidth="1"/>
    <col min="10" max="10" width="16.8515625" style="0" customWidth="1"/>
    <col min="11" max="16" width="0" style="0" hidden="1" customWidth="1"/>
  </cols>
  <sheetData>
    <row r="1" spans="1:8" ht="15">
      <c r="A1" t="s">
        <v>32</v>
      </c>
      <c r="C1" s="7"/>
      <c r="D1" s="7"/>
      <c r="E1" s="7"/>
      <c r="F1" s="7"/>
      <c r="G1" s="7"/>
      <c r="H1" s="7"/>
    </row>
    <row r="2" spans="1:8" ht="15.75" thickBot="1">
      <c r="A2" s="56" t="s">
        <v>29</v>
      </c>
      <c r="B2" s="5"/>
      <c r="C2" s="7"/>
      <c r="D2" s="7"/>
      <c r="E2" s="7"/>
      <c r="F2" s="7"/>
      <c r="G2" s="7"/>
      <c r="H2" s="7"/>
    </row>
    <row r="3" spans="1:12" ht="15">
      <c r="A3" s="6"/>
      <c r="B3" s="12" t="s">
        <v>0</v>
      </c>
      <c r="C3" s="12" t="s">
        <v>1</v>
      </c>
      <c r="D3" s="12" t="s">
        <v>31</v>
      </c>
      <c r="E3" s="12" t="s">
        <v>45</v>
      </c>
      <c r="F3" s="7"/>
      <c r="G3" s="7"/>
      <c r="H3" s="7"/>
      <c r="I3" s="3"/>
      <c r="J3" s="3"/>
      <c r="K3" s="3"/>
      <c r="L3" s="3"/>
    </row>
    <row r="4" spans="1:12" ht="15">
      <c r="A4" s="5"/>
      <c r="B4" s="55" t="s">
        <v>5</v>
      </c>
      <c r="C4" s="55" t="s">
        <v>5</v>
      </c>
      <c r="D4" s="55" t="s">
        <v>5</v>
      </c>
      <c r="E4" s="55" t="s">
        <v>5</v>
      </c>
      <c r="F4" s="7"/>
      <c r="G4" s="7"/>
      <c r="H4" s="7"/>
      <c r="I4" s="3"/>
      <c r="J4" s="3"/>
      <c r="K4" s="3"/>
      <c r="L4" s="3"/>
    </row>
    <row r="5" spans="1:12" ht="15.75" thickBot="1">
      <c r="A5" s="5"/>
      <c r="B5" s="55"/>
      <c r="C5" s="55"/>
      <c r="D5" s="55"/>
      <c r="E5" s="55"/>
      <c r="F5" s="7"/>
      <c r="G5" s="7"/>
      <c r="H5" s="7"/>
      <c r="I5" s="3"/>
      <c r="J5" s="3"/>
      <c r="K5" s="3"/>
      <c r="L5" s="3"/>
    </row>
    <row r="6" spans="1:12" ht="15">
      <c r="A6" s="52" t="s">
        <v>47</v>
      </c>
      <c r="B6" s="14">
        <v>21130</v>
      </c>
      <c r="C6" s="14">
        <v>9906</v>
      </c>
      <c r="D6" s="14">
        <v>4636</v>
      </c>
      <c r="E6" s="14">
        <v>3182</v>
      </c>
      <c r="F6" s="7"/>
      <c r="G6" s="7"/>
      <c r="H6" s="7"/>
      <c r="I6" s="3"/>
      <c r="J6" s="3"/>
      <c r="K6" s="3"/>
      <c r="L6" s="3"/>
    </row>
    <row r="7" spans="1:12" ht="15">
      <c r="A7" s="23" t="s">
        <v>48</v>
      </c>
      <c r="B7" s="16">
        <v>19054</v>
      </c>
      <c r="C7" s="16">
        <v>21247</v>
      </c>
      <c r="D7" s="16">
        <v>14310</v>
      </c>
      <c r="E7" s="16">
        <v>22360</v>
      </c>
      <c r="F7" s="7"/>
      <c r="G7" s="7"/>
      <c r="H7" s="7"/>
      <c r="I7" s="3"/>
      <c r="J7" s="3"/>
      <c r="K7" s="3"/>
      <c r="L7" s="3"/>
    </row>
    <row r="8" spans="1:12" ht="15">
      <c r="A8" s="23" t="s">
        <v>63</v>
      </c>
      <c r="B8" s="16">
        <v>2817</v>
      </c>
      <c r="C8" s="16"/>
      <c r="D8" s="16"/>
      <c r="E8" s="16"/>
      <c r="F8" s="7"/>
      <c r="G8" s="7"/>
      <c r="H8" s="7"/>
      <c r="I8" s="3"/>
      <c r="J8" s="3"/>
      <c r="K8" s="3"/>
      <c r="L8" s="3"/>
    </row>
    <row r="9" spans="1:12" ht="15">
      <c r="A9" s="23" t="s">
        <v>64</v>
      </c>
      <c r="B9" s="16">
        <v>200</v>
      </c>
      <c r="C9" s="16"/>
      <c r="D9" s="16"/>
      <c r="E9" s="16"/>
      <c r="F9" s="7"/>
      <c r="G9" s="7"/>
      <c r="H9" s="7"/>
      <c r="I9" s="3"/>
      <c r="J9" s="3"/>
      <c r="K9" s="3"/>
      <c r="L9" s="3"/>
    </row>
    <row r="10" spans="1:12" ht="15">
      <c r="A10" s="23" t="s">
        <v>65</v>
      </c>
      <c r="B10" s="16">
        <v>200</v>
      </c>
      <c r="C10" s="16"/>
      <c r="D10" s="16"/>
      <c r="E10" s="16"/>
      <c r="F10" s="7"/>
      <c r="G10" s="7"/>
      <c r="H10" s="7"/>
      <c r="I10" s="3"/>
      <c r="J10" s="3"/>
      <c r="K10" s="3"/>
      <c r="L10" s="3"/>
    </row>
    <row r="11" spans="1:12" ht="15">
      <c r="A11" s="23"/>
      <c r="B11" s="83"/>
      <c r="C11" s="83"/>
      <c r="D11" s="83"/>
      <c r="E11" s="83"/>
      <c r="F11" s="7"/>
      <c r="G11" s="7"/>
      <c r="H11" s="7"/>
      <c r="I11" s="3"/>
      <c r="J11" s="3"/>
      <c r="K11" s="3"/>
      <c r="L11" s="3"/>
    </row>
    <row r="12" spans="1:12" ht="15">
      <c r="A12" s="47" t="s">
        <v>35</v>
      </c>
      <c r="B12" s="40"/>
      <c r="C12" s="40"/>
      <c r="D12" s="40"/>
      <c r="E12" s="40"/>
      <c r="F12" s="7"/>
      <c r="G12" s="7"/>
      <c r="H12" s="7"/>
      <c r="I12" s="3"/>
      <c r="J12" s="3"/>
      <c r="K12" s="3"/>
      <c r="L12" s="3"/>
    </row>
    <row r="13" spans="1:12" ht="15.75">
      <c r="A13" s="25" t="s">
        <v>61</v>
      </c>
      <c r="B13" s="94">
        <v>-250</v>
      </c>
      <c r="C13" s="94">
        <v>-250</v>
      </c>
      <c r="D13" s="69"/>
      <c r="E13" s="69"/>
      <c r="F13" s="8" t="s">
        <v>2</v>
      </c>
      <c r="G13" s="9"/>
      <c r="H13" s="10"/>
      <c r="I13" s="2"/>
      <c r="J13" s="2"/>
      <c r="K13" s="4"/>
      <c r="L13" s="3"/>
    </row>
    <row r="14" spans="1:12" ht="15">
      <c r="A14" s="23"/>
      <c r="B14" s="50"/>
      <c r="C14" s="70"/>
      <c r="D14" s="70"/>
      <c r="E14" s="70"/>
      <c r="F14" s="7"/>
      <c r="G14" s="7"/>
      <c r="H14" s="7"/>
      <c r="I14" s="3"/>
      <c r="J14" s="3"/>
      <c r="K14" s="3"/>
      <c r="L14" s="3"/>
    </row>
    <row r="15" spans="1:8" ht="15">
      <c r="A15" s="46"/>
      <c r="B15" s="49"/>
      <c r="C15" s="49"/>
      <c r="D15" s="49"/>
      <c r="E15" s="49"/>
      <c r="F15" s="7"/>
      <c r="G15" s="7"/>
      <c r="H15" s="7"/>
    </row>
    <row r="16" spans="1:8" ht="15">
      <c r="A16" s="47" t="s">
        <v>25</v>
      </c>
      <c r="B16" s="49"/>
      <c r="C16" s="49"/>
      <c r="D16" s="49"/>
      <c r="E16" s="49"/>
      <c r="F16" s="7"/>
      <c r="G16" s="7"/>
      <c r="H16" s="7"/>
    </row>
    <row r="17" spans="1:10" ht="15">
      <c r="A17" s="72" t="s">
        <v>60</v>
      </c>
      <c r="B17" s="70">
        <v>250</v>
      </c>
      <c r="C17" s="70">
        <v>250</v>
      </c>
      <c r="D17" s="70"/>
      <c r="E17" s="70"/>
      <c r="F17" s="93"/>
      <c r="G17" s="93"/>
      <c r="H17" s="93"/>
      <c r="I17" s="24"/>
      <c r="J17" s="24"/>
    </row>
    <row r="18" spans="1:10" ht="15">
      <c r="A18" s="25"/>
      <c r="B18" s="94"/>
      <c r="C18" s="94"/>
      <c r="D18" s="94"/>
      <c r="E18" s="94"/>
      <c r="F18" s="103" t="s">
        <v>3</v>
      </c>
      <c r="G18" s="104"/>
      <c r="H18" s="104"/>
      <c r="I18" s="104"/>
      <c r="J18" s="95"/>
    </row>
    <row r="19" spans="1:8" ht="15">
      <c r="A19" s="46"/>
      <c r="B19" s="49"/>
      <c r="C19" s="49"/>
      <c r="D19" s="49"/>
      <c r="E19" s="49"/>
      <c r="F19" s="7"/>
      <c r="G19" s="7"/>
      <c r="H19" s="7"/>
    </row>
    <row r="20" spans="1:8" ht="15.75" thickBot="1">
      <c r="A20" s="34" t="s">
        <v>26</v>
      </c>
      <c r="B20" s="71">
        <f>+SUM(B6:B19)</f>
        <v>43401</v>
      </c>
      <c r="C20" s="71">
        <f>+SUM(C6:C19)</f>
        <v>31153</v>
      </c>
      <c r="D20" s="71">
        <f>+SUM(D6:D19)</f>
        <v>18946</v>
      </c>
      <c r="E20" s="71">
        <f>+SUM(E6:E19)</f>
        <v>25542</v>
      </c>
      <c r="H20" s="7"/>
    </row>
    <row r="21" spans="1:8" ht="18.75" customHeight="1">
      <c r="A21" s="11"/>
      <c r="B21" s="7"/>
      <c r="C21" s="7"/>
      <c r="D21" s="7"/>
      <c r="E21" s="7"/>
      <c r="F21" s="7"/>
      <c r="G21" s="7"/>
      <c r="H21" s="7"/>
    </row>
    <row r="22" ht="15.75" thickBot="1"/>
    <row r="23" spans="1:5" ht="15">
      <c r="A23" s="52" t="s">
        <v>27</v>
      </c>
      <c r="B23" s="48"/>
      <c r="C23" s="48"/>
      <c r="D23" s="48"/>
      <c r="E23" s="45"/>
    </row>
    <row r="24" spans="1:5" ht="15">
      <c r="A24" s="47" t="s">
        <v>66</v>
      </c>
      <c r="B24" s="15">
        <v>3217</v>
      </c>
      <c r="C24" s="15"/>
      <c r="D24" s="15"/>
      <c r="E24" s="51"/>
    </row>
    <row r="25" spans="1:5" ht="15">
      <c r="A25" s="47"/>
      <c r="B25" s="15"/>
      <c r="C25" s="15"/>
      <c r="D25" s="15"/>
      <c r="E25" s="51"/>
    </row>
    <row r="26" spans="1:5" ht="15">
      <c r="A26" s="47" t="s">
        <v>46</v>
      </c>
      <c r="B26" s="16">
        <f>+B7+B6</f>
        <v>40184</v>
      </c>
      <c r="C26" s="16">
        <f>+C7+C6</f>
        <v>31153</v>
      </c>
      <c r="D26" s="16">
        <f>+D7+D6</f>
        <v>18946</v>
      </c>
      <c r="E26" s="16">
        <f>+E7+E6</f>
        <v>25542</v>
      </c>
    </row>
    <row r="27" spans="1:5" ht="15">
      <c r="A27" s="47"/>
      <c r="B27" s="83"/>
      <c r="C27" s="83"/>
      <c r="D27" s="83"/>
      <c r="E27" s="84"/>
    </row>
    <row r="28" spans="1:5" ht="15">
      <c r="A28" s="47"/>
      <c r="B28" s="15"/>
      <c r="C28" s="15"/>
      <c r="D28" s="15"/>
      <c r="E28" s="51"/>
    </row>
    <row r="29" spans="1:5" ht="15">
      <c r="A29" s="23"/>
      <c r="B29" s="15"/>
      <c r="C29" s="15"/>
      <c r="D29" s="15"/>
      <c r="E29" s="51"/>
    </row>
    <row r="30" spans="1:5" ht="15">
      <c r="A30" s="47"/>
      <c r="B30" s="15"/>
      <c r="C30" s="15"/>
      <c r="D30" s="15"/>
      <c r="E30" s="51"/>
    </row>
    <row r="31" spans="1:5" ht="15">
      <c r="A31" s="23"/>
      <c r="B31" s="15"/>
      <c r="C31" s="15"/>
      <c r="D31" s="15"/>
      <c r="E31" s="51"/>
    </row>
    <row r="32" spans="1:5" ht="15">
      <c r="A32" s="47"/>
      <c r="B32" s="15"/>
      <c r="C32" s="15"/>
      <c r="D32" s="15"/>
      <c r="E32" s="51"/>
    </row>
    <row r="33" spans="1:5" ht="15">
      <c r="A33" s="23"/>
      <c r="B33" s="15"/>
      <c r="C33" s="15"/>
      <c r="D33" s="15"/>
      <c r="E33" s="51"/>
    </row>
    <row r="34" spans="1:5" ht="15.75" thickBot="1">
      <c r="A34" s="53" t="s">
        <v>28</v>
      </c>
      <c r="B34" s="54">
        <f>+SUM(B24:B32)</f>
        <v>43401</v>
      </c>
      <c r="C34" s="54">
        <f>+SUM(C24:C32)</f>
        <v>31153</v>
      </c>
      <c r="D34" s="54">
        <f>+SUM(D24:D32)</f>
        <v>18946</v>
      </c>
      <c r="E34" s="54">
        <f>+SUM(E24:E32)</f>
        <v>25542</v>
      </c>
    </row>
    <row r="36" spans="1:5" ht="15">
      <c r="A36" t="s">
        <v>49</v>
      </c>
      <c r="B36" s="82">
        <f>+B34-B20</f>
        <v>0</v>
      </c>
      <c r="C36" s="82">
        <f>+C34-C20</f>
        <v>0</v>
      </c>
      <c r="D36" s="82">
        <f>+D34-D20</f>
        <v>0</v>
      </c>
      <c r="E36" s="82">
        <f>+E34-E20</f>
        <v>0</v>
      </c>
    </row>
  </sheetData>
  <sheetProtection/>
  <mergeCells count="1">
    <mergeCell ref="F18:I1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 Dem Group Alternative Budget - Revenue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2013-02-13T07:52:11Z</cp:lastPrinted>
  <dcterms:created xsi:type="dcterms:W3CDTF">2011-01-04T22:11:18Z</dcterms:created>
  <dcterms:modified xsi:type="dcterms:W3CDTF">2013-02-15T13:17:26Z</dcterms:modified>
  <cp:category/>
  <cp:version/>
  <cp:contentType/>
  <cp:contentStatus/>
</cp:coreProperties>
</file>